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'3кв'!$A$1:$E$49</definedName>
    <definedName name="_xlnm.Print_Area" localSheetId="3">'4кв'!$A$1:$E$48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7" l="1"/>
  <c r="C13" i="27"/>
  <c r="C14" i="27"/>
  <c r="C12" i="27"/>
  <c r="C9" i="27"/>
  <c r="C8" i="27"/>
  <c r="C6" i="27"/>
  <c r="B43" i="26"/>
  <c r="E26" i="26"/>
  <c r="C25" i="27"/>
  <c r="C16" i="27"/>
  <c r="C19" i="27"/>
  <c r="C10" i="27"/>
  <c r="B46" i="26"/>
  <c r="E23" i="26"/>
  <c r="E22" i="26"/>
  <c r="B47" i="26" s="1"/>
  <c r="B48" i="26" l="1"/>
  <c r="C20" i="27"/>
  <c r="B47" i="25"/>
  <c r="B44" i="25"/>
  <c r="E25" i="25" l="1"/>
  <c r="B47" i="24" l="1"/>
  <c r="E25" i="24"/>
  <c r="E23" i="25" l="1"/>
  <c r="E22" i="25"/>
  <c r="E23" i="24"/>
  <c r="E22" i="24"/>
  <c r="E27" i="24" l="1"/>
  <c r="B48" i="24" s="1"/>
  <c r="E27" i="25"/>
  <c r="B48" i="25" s="1"/>
  <c r="B49" i="25" s="1"/>
  <c r="E23" i="23" l="1"/>
  <c r="E22" i="23"/>
  <c r="E26" i="23" l="1"/>
  <c r="B47" i="23"/>
  <c r="B48" i="23" s="1"/>
  <c r="B44" i="24" s="1"/>
  <c r="B49" i="24" s="1"/>
</calcChain>
</file>

<file path=xl/sharedStrings.xml><?xml version="1.0" encoding="utf-8"?>
<sst xmlns="http://schemas.openxmlformats.org/spreadsheetml/2006/main" count="254" uniqueCount="95">
  <si>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</si>
  <si>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</si>
  <si>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</si>
  <si>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</si>
  <si>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</si>
  <si>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</si>
  <si>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</si>
  <si>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</si>
  <si>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</si>
  <si>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</si>
  <si>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</si>
  <si>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</si>
  <si>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</si>
  <si>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</si>
  <si>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</si>
  <si>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</si>
  <si>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</si>
  <si>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</si>
  <si>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</si>
  <si>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</si>
  <si>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</si>
  <si>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</si>
  <si>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</si>
  <si>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</si>
  <si>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</si>
  <si>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21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</si>
  <si>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Ковалевой Татьяны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</si>
  <si>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№33 от 26.05.2013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</si>
  <si>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</si>
  <si>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</si>
  <si>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</si>
  <si>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</si>
  <si>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</si>
  <si>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</si>
  <si>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 Ковалевой Т.А.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</si>
  <si>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</si>
  <si>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</si>
  <si>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</si>
  <si>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</si>
  <si>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</si>
  <si>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</si>
  <si>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</si>
  <si>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Общая площадь квартир - 717м2</t>
  </si>
  <si>
    <t>Услуги по содержанию многоквартирного дома</t>
  </si>
  <si>
    <t>Предъявлено населению 42267,3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</si>
  <si>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</si>
  <si>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</si>
  <si>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</si>
  <si>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 2023 г. выполнено работ (оказано услуг) на общую сумму тридцать шесть тысяч шестьсот тридцать восемь рублей 50 копеек.</t>
  </si>
  <si>
    <t>Исполнитель - ООО ЖКХ "Локомотив", в лице директора  Бовкун А.А.</t>
  </si>
  <si>
    <t>интернет "Ростелеком"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</si>
  <si>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</si>
  <si>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</si>
  <si>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</si>
  <si>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</si>
  <si>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</si>
  <si>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</si>
  <si>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заделка отверстия в полу(после замены стояка)(кв1)</t>
  </si>
  <si>
    <t>июнь</t>
  </si>
  <si>
    <t>ч/ч</t>
  </si>
  <si>
    <t xml:space="preserve">           2. Всего за период с "01" 04 2023 г. по "30" 06  2023 г. выполнено работ (оказано услуг) на общую сумму сорок одна тысяча сто сорок три рубля 60 копеек.</t>
  </si>
  <si>
    <t>Замена стояка КНС</t>
  </si>
  <si>
    <t>август</t>
  </si>
  <si>
    <t xml:space="preserve">           2. Всего за период с "01" 07 2023 г. по "30" 09  2023 г. выполнено работ (оказано услуг) на общую сумму сорок девять  тысяч семьсот семьдесят пять рублей 32 копейки.</t>
  </si>
  <si>
    <t>Предъявлено населению 47322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</si>
  <si>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</si>
  <si>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</si>
  <si>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</si>
  <si>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</si>
  <si>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</si>
  <si>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</si>
  <si>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</si>
  <si>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</si>
  <si>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</si>
  <si>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</si>
  <si>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</si>
  <si>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</si>
  <si>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</si>
  <si>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</si>
  <si>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</si>
  <si>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</si>
  <si>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</si>
  <si>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</si>
  <si>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</si>
  <si>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</si>
  <si>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</si>
  <si>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</si>
  <si>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</si>
  <si>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Свердлова, д. 21</t>
  </si>
  <si>
    <t>31.12.2023 г.</t>
  </si>
  <si>
    <t>за 4 квартал 2023 года</t>
  </si>
  <si>
    <t>4 квартал</t>
  </si>
  <si>
    <t xml:space="preserve">           2. Всего за период с "01" 10 2023 г. по "31" 12  2023 г. выполнено работ (оказано услуг) на общую сумму сорок пять тысяч пятьсот восемьдесят два рубля 58 копеек.</t>
  </si>
  <si>
    <t>Начислено всего 179178,6</t>
  </si>
  <si>
    <t>Непредвиденные работы 24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</si>
</sst>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3" fontId="4" fillId="0" borderId="0" xfId="1" applyFont="1" applyAlignment="1">
      <alignment wrapText="1"/>
    </xf>
    <xf numFmtId="43" fontId="4" fillId="0" borderId="0" xfId="0" applyNumberFormat="1" applyFont="1"/>
    <xf numFmtId="4" fontId="7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9" fontId="7" fillId="0" borderId="0" xfId="1" applyNumberFormat="1" applyFont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0" fontId="4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  <xf numFmtId="0" fontId="11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0" zoomScaleSheetLayoutView="100" workbookViewId="0">
      <selection activeCell="B47" sqref="B47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5703125" style="2" customWidth="1"/>
    <col min="6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6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45</v>
      </c>
      <c r="B3" s="37"/>
      <c r="C3" s="37"/>
      <c r="D3" s="37"/>
      <c r="E3" s="37"/>
    </row>
    <row r="4" spans="1:5" s="1" customFormat="1" ht="15.75" x14ac:dyDescent="0.25">
      <c r="A4" s="16" t="s">
        <v>13</v>
      </c>
      <c r="B4" s="17"/>
      <c r="C4" s="17"/>
      <c r="D4" s="38" t="s">
        <v>46</v>
      </c>
      <c r="E4" s="38"/>
    </row>
    <row r="5" spans="1:5" x14ac:dyDescent="0.25">
      <c r="A5" s="23"/>
      <c r="B5" s="4"/>
      <c r="C5" s="4"/>
      <c r="D5" s="4"/>
      <c r="E5" s="4"/>
    </row>
    <row r="6" spans="1:5" ht="20.25" customHeight="1" x14ac:dyDescent="0.25">
      <c r="A6" s="39" t="s">
        <v>0</v>
      </c>
      <c r="B6" s="39"/>
      <c r="C6" s="39"/>
      <c r="D6" s="39"/>
      <c r="E6" s="39"/>
    </row>
    <row r="7" spans="1:5" ht="17.25" customHeight="1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26</v>
      </c>
      <c r="B9" s="39"/>
      <c r="C9" s="39"/>
      <c r="D9" s="39"/>
      <c r="E9" s="39"/>
    </row>
    <row r="10" spans="1:5" ht="28.5" customHeight="1" x14ac:dyDescent="0.25">
      <c r="A10" s="42" t="s">
        <v>14</v>
      </c>
      <c r="B10" s="43"/>
      <c r="C10" s="43"/>
      <c r="D10" s="43"/>
      <c r="E10" s="43"/>
    </row>
    <row r="11" spans="1:5" ht="28.5" customHeight="1" x14ac:dyDescent="0.25">
      <c r="A11" s="39" t="s">
        <v>27</v>
      </c>
      <c r="B11" s="39"/>
      <c r="C11" s="39"/>
      <c r="D11" s="39"/>
      <c r="E11" s="39"/>
    </row>
    <row r="12" spans="1:5" ht="20.25" customHeight="1" x14ac:dyDescent="0.25">
      <c r="A12" s="41" t="s">
        <v>15</v>
      </c>
      <c r="B12" s="44"/>
      <c r="C12" s="44"/>
      <c r="D12" s="44"/>
      <c r="E12" s="44"/>
    </row>
    <row r="13" spans="1:5" x14ac:dyDescent="0.25">
      <c r="A13" s="39" t="s">
        <v>22</v>
      </c>
      <c r="B13" s="39"/>
      <c r="C13" s="39"/>
      <c r="D13" s="39"/>
      <c r="E13" s="39"/>
    </row>
    <row r="14" spans="1:5" ht="18.7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47</v>
      </c>
      <c r="B15" s="39"/>
      <c r="C15" s="39"/>
      <c r="D15" s="39"/>
      <c r="E15" s="39"/>
    </row>
    <row r="16" spans="1:5" ht="17.25" customHeight="1" x14ac:dyDescent="0.25">
      <c r="A16" s="41" t="s">
        <v>16</v>
      </c>
      <c r="B16" s="44"/>
      <c r="C16" s="44"/>
      <c r="D16" s="44"/>
      <c r="E16" s="44"/>
    </row>
    <row r="17" spans="1:7" ht="30" customHeight="1" x14ac:dyDescent="0.25">
      <c r="A17" s="39" t="s">
        <v>17</v>
      </c>
      <c r="B17" s="39"/>
      <c r="C17" s="39"/>
      <c r="D17" s="39"/>
      <c r="E17" s="39"/>
    </row>
    <row r="18" spans="1:7" ht="61.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40" t="s">
        <v>29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13.02</v>
      </c>
      <c r="E22" s="7">
        <f>D22*F20*G20</f>
        <v>28006.02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3.9</v>
      </c>
      <c r="E23" s="7">
        <f>D23*F20*G20</f>
        <v>8388.9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243.58</v>
      </c>
    </row>
    <row r="25" spans="1:7" x14ac:dyDescent="0.25">
      <c r="A25" s="25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36638.5</v>
      </c>
    </row>
    <row r="28" spans="1:7" ht="41.25" customHeight="1" x14ac:dyDescent="0.25">
      <c r="A28" s="46" t="s">
        <v>48</v>
      </c>
      <c r="B28" s="46"/>
      <c r="C28" s="46"/>
      <c r="D28" s="46"/>
      <c r="E28" s="46"/>
    </row>
    <row r="29" spans="1:7" ht="37.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2.25" customHeight="1" x14ac:dyDescent="0.25">
      <c r="A31" s="39" t="s">
        <v>33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8" t="s">
        <v>49</v>
      </c>
      <c r="B35" s="48"/>
      <c r="C35" s="48"/>
      <c r="D35" s="48"/>
      <c r="E35" s="48"/>
    </row>
    <row r="36" spans="1:5" x14ac:dyDescent="0.25">
      <c r="B36" s="45" t="s">
        <v>19</v>
      </c>
      <c r="C36" s="45"/>
      <c r="D36" s="45"/>
      <c r="E36" s="5" t="s">
        <v>6</v>
      </c>
    </row>
    <row r="37" spans="1:5" x14ac:dyDescent="0.25">
      <c r="A37" s="22"/>
      <c r="B37" s="22"/>
      <c r="C37" s="22"/>
      <c r="D37" s="22"/>
      <c r="E37" s="22"/>
    </row>
    <row r="38" spans="1:5" x14ac:dyDescent="0.25">
      <c r="A38" s="48" t="s">
        <v>34</v>
      </c>
      <c r="B38" s="48"/>
      <c r="C38" s="48"/>
      <c r="D38" s="48"/>
      <c r="E38" s="48"/>
    </row>
    <row r="39" spans="1:5" x14ac:dyDescent="0.25">
      <c r="B39" s="45" t="s">
        <v>19</v>
      </c>
      <c r="C39" s="45"/>
      <c r="D39" s="45"/>
      <c r="E39" s="5" t="s">
        <v>6</v>
      </c>
    </row>
    <row r="41" spans="1:5" x14ac:dyDescent="0.25">
      <c r="A41" s="2" t="s">
        <v>42</v>
      </c>
    </row>
    <row r="42" spans="1:5" x14ac:dyDescent="0.25">
      <c r="A42" s="13" t="s">
        <v>35</v>
      </c>
    </row>
    <row r="43" spans="1:5" x14ac:dyDescent="0.25">
      <c r="A43" s="2" t="s">
        <v>39</v>
      </c>
      <c r="B43" s="24">
        <v>-10992.54</v>
      </c>
    </row>
    <row r="44" spans="1:5" x14ac:dyDescent="0.25">
      <c r="A44" s="14" t="s">
        <v>44</v>
      </c>
      <c r="B44" s="18"/>
    </row>
    <row r="45" spans="1:5" x14ac:dyDescent="0.25">
      <c r="A45" s="2" t="s">
        <v>37</v>
      </c>
      <c r="B45" s="18">
        <v>44256.66</v>
      </c>
    </row>
    <row r="46" spans="1:5" x14ac:dyDescent="0.25">
      <c r="A46" s="2" t="s">
        <v>50</v>
      </c>
      <c r="B46" s="18">
        <v>1350</v>
      </c>
    </row>
    <row r="47" spans="1:5" ht="30" x14ac:dyDescent="0.25">
      <c r="A47" s="21" t="s">
        <v>38</v>
      </c>
      <c r="B47" s="18">
        <f>E26</f>
        <v>36638.5</v>
      </c>
    </row>
    <row r="48" spans="1:5" x14ac:dyDescent="0.25">
      <c r="A48" s="13" t="s">
        <v>36</v>
      </c>
      <c r="B48" s="20">
        <f>B43+B45+B46+-B47</f>
        <v>-2024.3799999999974</v>
      </c>
      <c r="C48" s="19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0" zoomScaleSheetLayoutView="100" workbookViewId="0">
      <selection activeCell="B48" sqref="B48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5703125" style="2" customWidth="1"/>
    <col min="6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6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51</v>
      </c>
      <c r="B3" s="37"/>
      <c r="C3" s="37"/>
      <c r="D3" s="37"/>
      <c r="E3" s="37"/>
    </row>
    <row r="4" spans="1:5" s="1" customFormat="1" ht="15.75" x14ac:dyDescent="0.25">
      <c r="A4" s="16" t="s">
        <v>13</v>
      </c>
      <c r="B4" s="17"/>
      <c r="C4" s="17"/>
      <c r="D4" s="38" t="s">
        <v>52</v>
      </c>
      <c r="E4" s="38"/>
    </row>
    <row r="5" spans="1:5" x14ac:dyDescent="0.25">
      <c r="A5" s="28"/>
      <c r="B5" s="4"/>
      <c r="C5" s="4"/>
      <c r="D5" s="4"/>
      <c r="E5" s="4"/>
    </row>
    <row r="6" spans="1:5" ht="20.25" customHeight="1" x14ac:dyDescent="0.25">
      <c r="A6" s="39" t="s">
        <v>0</v>
      </c>
      <c r="B6" s="39"/>
      <c r="C6" s="39"/>
      <c r="D6" s="39"/>
      <c r="E6" s="39"/>
    </row>
    <row r="7" spans="1:5" ht="17.25" customHeight="1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26</v>
      </c>
      <c r="B9" s="39"/>
      <c r="C9" s="39"/>
      <c r="D9" s="39"/>
      <c r="E9" s="39"/>
    </row>
    <row r="10" spans="1:5" ht="28.5" customHeight="1" x14ac:dyDescent="0.25">
      <c r="A10" s="42" t="s">
        <v>14</v>
      </c>
      <c r="B10" s="43"/>
      <c r="C10" s="43"/>
      <c r="D10" s="43"/>
      <c r="E10" s="43"/>
    </row>
    <row r="11" spans="1:5" ht="28.5" customHeight="1" x14ac:dyDescent="0.25">
      <c r="A11" s="39" t="s">
        <v>27</v>
      </c>
      <c r="B11" s="39"/>
      <c r="C11" s="39"/>
      <c r="D11" s="39"/>
      <c r="E11" s="39"/>
    </row>
    <row r="12" spans="1:5" ht="20.25" customHeight="1" x14ac:dyDescent="0.25">
      <c r="A12" s="41" t="s">
        <v>15</v>
      </c>
      <c r="B12" s="44"/>
      <c r="C12" s="44"/>
      <c r="D12" s="44"/>
      <c r="E12" s="44"/>
    </row>
    <row r="13" spans="1:5" x14ac:dyDescent="0.25">
      <c r="A13" s="39" t="s">
        <v>22</v>
      </c>
      <c r="B13" s="39"/>
      <c r="C13" s="39"/>
      <c r="D13" s="39"/>
      <c r="E13" s="39"/>
    </row>
    <row r="14" spans="1:5" ht="18.7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47</v>
      </c>
      <c r="B15" s="39"/>
      <c r="C15" s="39"/>
      <c r="D15" s="39"/>
      <c r="E15" s="39"/>
    </row>
    <row r="16" spans="1:5" ht="17.25" customHeight="1" x14ac:dyDescent="0.25">
      <c r="A16" s="41" t="s">
        <v>16</v>
      </c>
      <c r="B16" s="44"/>
      <c r="C16" s="44"/>
      <c r="D16" s="44"/>
      <c r="E16" s="44"/>
    </row>
    <row r="17" spans="1:7" ht="30" customHeight="1" x14ac:dyDescent="0.25">
      <c r="A17" s="39" t="s">
        <v>17</v>
      </c>
      <c r="B17" s="39"/>
      <c r="C17" s="39"/>
      <c r="D17" s="39"/>
      <c r="E17" s="39"/>
    </row>
    <row r="18" spans="1:7" ht="61.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40" t="s">
        <v>29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13.02</v>
      </c>
      <c r="E22" s="7">
        <f>D22*F20*G20</f>
        <v>28006.02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3.9</v>
      </c>
      <c r="E23" s="7">
        <f>D23*F20*G20</f>
        <v>8388.9</v>
      </c>
    </row>
    <row r="24" spans="1:7" x14ac:dyDescent="0.25">
      <c r="A24" s="6" t="s">
        <v>30</v>
      </c>
      <c r="B24" s="8" t="s">
        <v>53</v>
      </c>
      <c r="C24" s="3" t="s">
        <v>32</v>
      </c>
      <c r="D24" s="3"/>
      <c r="E24" s="7">
        <v>2861.08</v>
      </c>
    </row>
    <row r="25" spans="1:7" ht="30" x14ac:dyDescent="0.25">
      <c r="A25" s="6" t="s">
        <v>57</v>
      </c>
      <c r="B25" s="8" t="s">
        <v>58</v>
      </c>
      <c r="C25" s="3" t="s">
        <v>59</v>
      </c>
      <c r="D25" s="3">
        <v>8</v>
      </c>
      <c r="E25" s="7">
        <f>D25*235.95</f>
        <v>1887.6</v>
      </c>
    </row>
    <row r="26" spans="1:7" x14ac:dyDescent="0.25">
      <c r="A26" s="25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41143.599999999999</v>
      </c>
    </row>
    <row r="29" spans="1:7" ht="41.25" customHeight="1" x14ac:dyDescent="0.25">
      <c r="A29" s="46" t="s">
        <v>60</v>
      </c>
      <c r="B29" s="46"/>
      <c r="C29" s="46"/>
      <c r="D29" s="46"/>
      <c r="E29" s="46"/>
    </row>
    <row r="30" spans="1:7" ht="37.5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2.25" customHeight="1" x14ac:dyDescent="0.25">
      <c r="A32" s="39" t="s">
        <v>33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7" t="s">
        <v>5</v>
      </c>
      <c r="B34" s="47"/>
      <c r="C34" s="47"/>
      <c r="D34" s="47"/>
      <c r="E34" s="47"/>
    </row>
    <row r="35" spans="1:5" x14ac:dyDescent="0.25">
      <c r="A35" s="39" t="s">
        <v>18</v>
      </c>
      <c r="B35" s="39"/>
      <c r="C35" s="39"/>
      <c r="D35" s="39"/>
      <c r="E35" s="39"/>
    </row>
    <row r="36" spans="1:5" x14ac:dyDescent="0.25">
      <c r="A36" s="48" t="s">
        <v>49</v>
      </c>
      <c r="B36" s="48"/>
      <c r="C36" s="48"/>
      <c r="D36" s="48"/>
      <c r="E36" s="48"/>
    </row>
    <row r="37" spans="1:5" x14ac:dyDescent="0.25">
      <c r="B37" s="45" t="s">
        <v>19</v>
      </c>
      <c r="C37" s="45"/>
      <c r="D37" s="45"/>
      <c r="E37" s="5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48" t="s">
        <v>34</v>
      </c>
      <c r="B39" s="48"/>
      <c r="C39" s="48"/>
      <c r="D39" s="48"/>
      <c r="E39" s="48"/>
    </row>
    <row r="40" spans="1:5" x14ac:dyDescent="0.25">
      <c r="B40" s="45" t="s">
        <v>19</v>
      </c>
      <c r="C40" s="45"/>
      <c r="D40" s="45"/>
      <c r="E40" s="5" t="s">
        <v>6</v>
      </c>
    </row>
    <row r="42" spans="1:5" x14ac:dyDescent="0.25">
      <c r="A42" s="2" t="s">
        <v>42</v>
      </c>
    </row>
    <row r="43" spans="1:5" x14ac:dyDescent="0.25">
      <c r="A43" s="13" t="s">
        <v>35</v>
      </c>
    </row>
    <row r="44" spans="1:5" x14ac:dyDescent="0.25">
      <c r="A44" s="2" t="s">
        <v>39</v>
      </c>
      <c r="B44" s="24">
        <f>'1кв'!B48</f>
        <v>-2024.3799999999974</v>
      </c>
    </row>
    <row r="45" spans="1:5" x14ac:dyDescent="0.25">
      <c r="A45" s="14" t="s">
        <v>44</v>
      </c>
      <c r="B45" s="18"/>
    </row>
    <row r="46" spans="1:5" x14ac:dyDescent="0.25">
      <c r="A46" s="2" t="s">
        <v>37</v>
      </c>
      <c r="B46" s="18">
        <v>39697.08</v>
      </c>
    </row>
    <row r="47" spans="1:5" x14ac:dyDescent="0.25">
      <c r="A47" s="2" t="s">
        <v>50</v>
      </c>
      <c r="B47" s="18">
        <f>150*3</f>
        <v>450</v>
      </c>
    </row>
    <row r="48" spans="1:5" ht="30" x14ac:dyDescent="0.25">
      <c r="A48" s="26" t="s">
        <v>38</v>
      </c>
      <c r="B48" s="18">
        <f>E27</f>
        <v>41143.599999999999</v>
      </c>
    </row>
    <row r="49" spans="1:3" x14ac:dyDescent="0.25">
      <c r="A49" s="13" t="s">
        <v>36</v>
      </c>
      <c r="B49" s="20">
        <f>B44+B46+B47+-B48</f>
        <v>-3020.8999999999942</v>
      </c>
      <c r="C49" s="19"/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0" zoomScaleSheetLayoutView="100" workbookViewId="0">
      <selection activeCell="J48" sqref="J48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5703125" style="2" customWidth="1"/>
    <col min="6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6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54</v>
      </c>
      <c r="B3" s="37"/>
      <c r="C3" s="37"/>
      <c r="D3" s="37"/>
      <c r="E3" s="37"/>
    </row>
    <row r="4" spans="1:5" s="1" customFormat="1" ht="15.75" x14ac:dyDescent="0.25">
      <c r="A4" s="16" t="s">
        <v>13</v>
      </c>
      <c r="B4" s="17"/>
      <c r="C4" s="17"/>
      <c r="D4" s="38" t="s">
        <v>55</v>
      </c>
      <c r="E4" s="38"/>
    </row>
    <row r="5" spans="1:5" x14ac:dyDescent="0.25">
      <c r="A5" s="28"/>
      <c r="B5" s="4"/>
      <c r="C5" s="4"/>
      <c r="D5" s="4"/>
      <c r="E5" s="4"/>
    </row>
    <row r="6" spans="1:5" ht="20.25" customHeight="1" x14ac:dyDescent="0.25">
      <c r="A6" s="39" t="s">
        <v>0</v>
      </c>
      <c r="B6" s="39"/>
      <c r="C6" s="39"/>
      <c r="D6" s="39"/>
      <c r="E6" s="39"/>
    </row>
    <row r="7" spans="1:5" ht="17.25" customHeight="1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26</v>
      </c>
      <c r="B9" s="39"/>
      <c r="C9" s="39"/>
      <c r="D9" s="39"/>
      <c r="E9" s="39"/>
    </row>
    <row r="10" spans="1:5" ht="28.5" customHeight="1" x14ac:dyDescent="0.25">
      <c r="A10" s="42" t="s">
        <v>14</v>
      </c>
      <c r="B10" s="43"/>
      <c r="C10" s="43"/>
      <c r="D10" s="43"/>
      <c r="E10" s="43"/>
    </row>
    <row r="11" spans="1:5" ht="28.5" customHeight="1" x14ac:dyDescent="0.25">
      <c r="A11" s="39" t="s">
        <v>27</v>
      </c>
      <c r="B11" s="39"/>
      <c r="C11" s="39"/>
      <c r="D11" s="39"/>
      <c r="E11" s="39"/>
    </row>
    <row r="12" spans="1:5" ht="20.25" customHeight="1" x14ac:dyDescent="0.25">
      <c r="A12" s="41" t="s">
        <v>15</v>
      </c>
      <c r="B12" s="44"/>
      <c r="C12" s="44"/>
      <c r="D12" s="44"/>
      <c r="E12" s="44"/>
    </row>
    <row r="13" spans="1:5" x14ac:dyDescent="0.25">
      <c r="A13" s="39" t="s">
        <v>22</v>
      </c>
      <c r="B13" s="39"/>
      <c r="C13" s="39"/>
      <c r="D13" s="39"/>
      <c r="E13" s="39"/>
    </row>
    <row r="14" spans="1:5" ht="18.7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47</v>
      </c>
      <c r="B15" s="39"/>
      <c r="C15" s="39"/>
      <c r="D15" s="39"/>
      <c r="E15" s="39"/>
    </row>
    <row r="16" spans="1:5" ht="17.25" customHeight="1" x14ac:dyDescent="0.25">
      <c r="A16" s="41" t="s">
        <v>16</v>
      </c>
      <c r="B16" s="44"/>
      <c r="C16" s="44"/>
      <c r="D16" s="44"/>
      <c r="E16" s="44"/>
    </row>
    <row r="17" spans="1:7" ht="30" customHeight="1" x14ac:dyDescent="0.25">
      <c r="A17" s="39" t="s">
        <v>17</v>
      </c>
      <c r="B17" s="39"/>
      <c r="C17" s="39"/>
      <c r="D17" s="39"/>
      <c r="E17" s="39"/>
    </row>
    <row r="18" spans="1:7" ht="61.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40" t="s">
        <v>29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14.56</v>
      </c>
      <c r="E22" s="7">
        <f>D22*F20*G20</f>
        <v>31318.560000000001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9378.36</v>
      </c>
    </row>
    <row r="24" spans="1:7" x14ac:dyDescent="0.25">
      <c r="A24" s="6" t="s">
        <v>30</v>
      </c>
      <c r="B24" s="8" t="s">
        <v>56</v>
      </c>
      <c r="C24" s="3" t="s">
        <v>32</v>
      </c>
      <c r="D24" s="3"/>
      <c r="E24" s="7">
        <v>4917.28</v>
      </c>
    </row>
    <row r="25" spans="1:7" x14ac:dyDescent="0.25">
      <c r="A25" s="6" t="s">
        <v>61</v>
      </c>
      <c r="B25" s="8" t="s">
        <v>62</v>
      </c>
      <c r="C25" s="3" t="s">
        <v>59</v>
      </c>
      <c r="D25" s="32">
        <v>16</v>
      </c>
      <c r="E25" s="7">
        <f>D25*260.07</f>
        <v>4161.12</v>
      </c>
    </row>
    <row r="26" spans="1:7" x14ac:dyDescent="0.25">
      <c r="A26" s="25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49775.32</v>
      </c>
    </row>
    <row r="29" spans="1:7" ht="41.25" customHeight="1" x14ac:dyDescent="0.25">
      <c r="A29" s="46" t="s">
        <v>63</v>
      </c>
      <c r="B29" s="46"/>
      <c r="C29" s="46"/>
      <c r="D29" s="46"/>
      <c r="E29" s="46"/>
    </row>
    <row r="30" spans="1:7" ht="37.5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2.25" customHeight="1" x14ac:dyDescent="0.25">
      <c r="A32" s="39" t="s">
        <v>33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7" t="s">
        <v>5</v>
      </c>
      <c r="B34" s="47"/>
      <c r="C34" s="47"/>
      <c r="D34" s="47"/>
      <c r="E34" s="47"/>
    </row>
    <row r="35" spans="1:5" x14ac:dyDescent="0.25">
      <c r="A35" s="39" t="s">
        <v>18</v>
      </c>
      <c r="B35" s="39"/>
      <c r="C35" s="39"/>
      <c r="D35" s="39"/>
      <c r="E35" s="39"/>
    </row>
    <row r="36" spans="1:5" x14ac:dyDescent="0.25">
      <c r="A36" s="48" t="s">
        <v>49</v>
      </c>
      <c r="B36" s="48"/>
      <c r="C36" s="48"/>
      <c r="D36" s="48"/>
      <c r="E36" s="48"/>
    </row>
    <row r="37" spans="1:5" x14ac:dyDescent="0.25">
      <c r="B37" s="45" t="s">
        <v>19</v>
      </c>
      <c r="C37" s="45"/>
      <c r="D37" s="45"/>
      <c r="E37" s="5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48" t="s">
        <v>34</v>
      </c>
      <c r="B39" s="48"/>
      <c r="C39" s="48"/>
      <c r="D39" s="48"/>
      <c r="E39" s="48"/>
    </row>
    <row r="40" spans="1:5" x14ac:dyDescent="0.25">
      <c r="B40" s="45" t="s">
        <v>19</v>
      </c>
      <c r="C40" s="45"/>
      <c r="D40" s="45"/>
      <c r="E40" s="5" t="s">
        <v>6</v>
      </c>
    </row>
    <row r="42" spans="1:5" x14ac:dyDescent="0.25">
      <c r="A42" s="2" t="s">
        <v>42</v>
      </c>
    </row>
    <row r="43" spans="1:5" x14ac:dyDescent="0.25">
      <c r="A43" s="13" t="s">
        <v>35</v>
      </c>
    </row>
    <row r="44" spans="1:5" x14ac:dyDescent="0.25">
      <c r="A44" s="2" t="s">
        <v>39</v>
      </c>
      <c r="B44" s="24">
        <f>'2кв'!B49</f>
        <v>-3020.8999999999942</v>
      </c>
    </row>
    <row r="45" spans="1:5" x14ac:dyDescent="0.25">
      <c r="A45" s="14" t="s">
        <v>64</v>
      </c>
      <c r="B45" s="18"/>
    </row>
    <row r="46" spans="1:5" x14ac:dyDescent="0.25">
      <c r="A46" s="2" t="s">
        <v>37</v>
      </c>
      <c r="B46" s="18">
        <v>44233.26</v>
      </c>
    </row>
    <row r="47" spans="1:5" x14ac:dyDescent="0.25">
      <c r="A47" s="2" t="s">
        <v>50</v>
      </c>
      <c r="B47" s="18">
        <f>150*3</f>
        <v>450</v>
      </c>
    </row>
    <row r="48" spans="1:5" ht="30" x14ac:dyDescent="0.25">
      <c r="A48" s="26" t="s">
        <v>38</v>
      </c>
      <c r="B48" s="18">
        <f>E27</f>
        <v>49775.32</v>
      </c>
    </row>
    <row r="49" spans="1:3" x14ac:dyDescent="0.25">
      <c r="A49" s="13" t="s">
        <v>36</v>
      </c>
      <c r="B49" s="20">
        <f>B44+B46+B47+-B48</f>
        <v>-8112.9599999999919</v>
      </c>
      <c r="C49" s="19"/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1.85546875" style="2" customWidth="1"/>
    <col min="4" max="4" width="15" style="2" customWidth="1"/>
    <col min="5" max="5" width="13.42578125" style="2" bestFit="1" customWidth="1"/>
    <col min="6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6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90</v>
      </c>
      <c r="B3" s="37"/>
      <c r="C3" s="37"/>
      <c r="D3" s="37"/>
      <c r="E3" s="37"/>
    </row>
    <row r="4" spans="1:5" s="1" customFormat="1" ht="15.75" x14ac:dyDescent="0.25">
      <c r="A4" s="16" t="s">
        <v>13</v>
      </c>
      <c r="B4" s="17"/>
      <c r="C4" s="17"/>
      <c r="D4" s="76"/>
      <c r="E4" s="76" t="s">
        <v>89</v>
      </c>
    </row>
    <row r="5" spans="1:5" x14ac:dyDescent="0.25">
      <c r="A5" s="31"/>
      <c r="B5" s="4"/>
      <c r="C5" s="4"/>
      <c r="D5" s="4"/>
      <c r="E5" s="4"/>
    </row>
    <row r="6" spans="1:5" ht="20.25" customHeight="1" x14ac:dyDescent="0.25">
      <c r="A6" s="39" t="s">
        <v>0</v>
      </c>
      <c r="B6" s="39"/>
      <c r="C6" s="39"/>
      <c r="D6" s="39"/>
      <c r="E6" s="39"/>
    </row>
    <row r="7" spans="1:5" ht="17.25" customHeight="1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26</v>
      </c>
      <c r="B9" s="39"/>
      <c r="C9" s="39"/>
      <c r="D9" s="39"/>
      <c r="E9" s="39"/>
    </row>
    <row r="10" spans="1:5" ht="28.5" customHeight="1" x14ac:dyDescent="0.25">
      <c r="A10" s="42" t="s">
        <v>14</v>
      </c>
      <c r="B10" s="43"/>
      <c r="C10" s="43"/>
      <c r="D10" s="43"/>
      <c r="E10" s="43"/>
    </row>
    <row r="11" spans="1:5" ht="28.5" customHeight="1" x14ac:dyDescent="0.25">
      <c r="A11" s="39" t="s">
        <v>27</v>
      </c>
      <c r="B11" s="39"/>
      <c r="C11" s="39"/>
      <c r="D11" s="39"/>
      <c r="E11" s="39"/>
    </row>
    <row r="12" spans="1:5" ht="20.25" customHeight="1" x14ac:dyDescent="0.25">
      <c r="A12" s="41" t="s">
        <v>15</v>
      </c>
      <c r="B12" s="44"/>
      <c r="C12" s="44"/>
      <c r="D12" s="44"/>
      <c r="E12" s="44"/>
    </row>
    <row r="13" spans="1:5" x14ac:dyDescent="0.25">
      <c r="A13" s="39" t="s">
        <v>22</v>
      </c>
      <c r="B13" s="39"/>
      <c r="C13" s="39"/>
      <c r="D13" s="39"/>
      <c r="E13" s="39"/>
    </row>
    <row r="14" spans="1:5" ht="18.7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47</v>
      </c>
      <c r="B15" s="39"/>
      <c r="C15" s="39"/>
      <c r="D15" s="39"/>
      <c r="E15" s="39"/>
    </row>
    <row r="16" spans="1:5" ht="17.25" customHeight="1" x14ac:dyDescent="0.25">
      <c r="A16" s="41" t="s">
        <v>16</v>
      </c>
      <c r="B16" s="44"/>
      <c r="C16" s="44"/>
      <c r="D16" s="44"/>
      <c r="E16" s="44"/>
    </row>
    <row r="17" spans="1:7" ht="30" customHeight="1" x14ac:dyDescent="0.25">
      <c r="A17" s="39" t="s">
        <v>17</v>
      </c>
      <c r="B17" s="39"/>
      <c r="C17" s="39"/>
      <c r="D17" s="39"/>
      <c r="E17" s="39"/>
    </row>
    <row r="18" spans="1:7" ht="61.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40" t="s">
        <v>29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14.56</v>
      </c>
      <c r="E22" s="7">
        <f>D22*F20*G20</f>
        <v>31318.560000000001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9378.36</v>
      </c>
    </row>
    <row r="24" spans="1:7" x14ac:dyDescent="0.25">
      <c r="A24" s="6" t="s">
        <v>30</v>
      </c>
      <c r="B24" s="8" t="s">
        <v>91</v>
      </c>
      <c r="C24" s="3" t="s">
        <v>32</v>
      </c>
      <c r="D24" s="3"/>
      <c r="E24" s="7">
        <v>4885.66</v>
      </c>
    </row>
    <row r="25" spans="1:7" x14ac:dyDescent="0.25">
      <c r="A25" s="25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45582.58</v>
      </c>
    </row>
    <row r="28" spans="1:7" ht="41.25" customHeight="1" x14ac:dyDescent="0.25">
      <c r="A28" s="46" t="s">
        <v>92</v>
      </c>
      <c r="B28" s="46"/>
      <c r="C28" s="46"/>
      <c r="D28" s="46"/>
      <c r="E28" s="46"/>
    </row>
    <row r="29" spans="1:7" ht="37.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2.25" customHeight="1" x14ac:dyDescent="0.25">
      <c r="A31" s="39" t="s">
        <v>33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8" t="s">
        <v>49</v>
      </c>
      <c r="B35" s="48"/>
      <c r="C35" s="48"/>
      <c r="D35" s="48"/>
      <c r="E35" s="48"/>
    </row>
    <row r="36" spans="1:5" x14ac:dyDescent="0.25">
      <c r="B36" s="45" t="s">
        <v>19</v>
      </c>
      <c r="C36" s="45"/>
      <c r="D36" s="45"/>
      <c r="E36" s="5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48" t="s">
        <v>34</v>
      </c>
      <c r="B38" s="48"/>
      <c r="C38" s="48"/>
      <c r="D38" s="48"/>
      <c r="E38" s="48"/>
    </row>
    <row r="39" spans="1:5" x14ac:dyDescent="0.25">
      <c r="B39" s="45" t="s">
        <v>19</v>
      </c>
      <c r="C39" s="45"/>
      <c r="D39" s="45"/>
      <c r="E39" s="5" t="s">
        <v>6</v>
      </c>
    </row>
    <row r="41" spans="1:5" x14ac:dyDescent="0.25">
      <c r="A41" s="2" t="s">
        <v>42</v>
      </c>
    </row>
    <row r="42" spans="1:5" x14ac:dyDescent="0.25">
      <c r="A42" s="13" t="s">
        <v>35</v>
      </c>
    </row>
    <row r="43" spans="1:5" x14ac:dyDescent="0.25">
      <c r="A43" s="2" t="s">
        <v>39</v>
      </c>
      <c r="B43" s="24">
        <f>'3кв'!B49</f>
        <v>-8112.9599999999919</v>
      </c>
    </row>
    <row r="44" spans="1:5" x14ac:dyDescent="0.25">
      <c r="A44" s="14" t="s">
        <v>64</v>
      </c>
      <c r="B44" s="18"/>
    </row>
    <row r="45" spans="1:5" x14ac:dyDescent="0.25">
      <c r="A45" s="2" t="s">
        <v>37</v>
      </c>
      <c r="B45" s="18">
        <v>48386.45</v>
      </c>
    </row>
    <row r="46" spans="1:5" x14ac:dyDescent="0.25">
      <c r="A46" s="2" t="s">
        <v>50</v>
      </c>
      <c r="B46" s="18">
        <f>150*3</f>
        <v>450</v>
      </c>
    </row>
    <row r="47" spans="1:5" ht="30" x14ac:dyDescent="0.25">
      <c r="A47" s="29" t="s">
        <v>38</v>
      </c>
      <c r="B47" s="18">
        <f>E26</f>
        <v>45582.58</v>
      </c>
    </row>
    <row r="48" spans="1:5" x14ac:dyDescent="0.25">
      <c r="A48" s="13" t="s">
        <v>36</v>
      </c>
      <c r="B48" s="20">
        <f>B43+B45+B46+-B47</f>
        <v>-4859.0899999999965</v>
      </c>
      <c r="C48" s="19"/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0" zoomScaleSheetLayoutView="100" workbookViewId="0">
      <selection activeCell="C14" sqref="C1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9" t="s">
        <v>65</v>
      </c>
      <c r="B1" s="49"/>
      <c r="C1" s="49"/>
      <c r="D1" s="50"/>
    </row>
    <row r="2" spans="1:5" ht="15.75" x14ac:dyDescent="0.25">
      <c r="A2" s="51" t="s">
        <v>66</v>
      </c>
      <c r="B2" s="51"/>
      <c r="C2" s="51"/>
      <c r="D2" s="52"/>
    </row>
    <row r="3" spans="1:5" ht="15.75" x14ac:dyDescent="0.25">
      <c r="A3" s="51" t="s">
        <v>67</v>
      </c>
      <c r="B3" s="51"/>
      <c r="C3" s="51"/>
      <c r="D3" s="52"/>
    </row>
    <row r="4" spans="1:5" ht="15.75" x14ac:dyDescent="0.25">
      <c r="A4" s="49" t="s">
        <v>88</v>
      </c>
      <c r="B4" s="49"/>
      <c r="C4" s="49"/>
      <c r="D4" s="50"/>
    </row>
    <row r="5" spans="1:5" ht="15.75" x14ac:dyDescent="0.25">
      <c r="A5" s="53"/>
      <c r="B5" s="53"/>
      <c r="C5" s="53"/>
      <c r="D5" s="1"/>
    </row>
    <row r="6" spans="1:5" ht="15.75" x14ac:dyDescent="0.25">
      <c r="A6" s="52"/>
      <c r="B6" s="54" t="s">
        <v>68</v>
      </c>
      <c r="C6" s="55">
        <f>'1кв'!B43</f>
        <v>-10992.54</v>
      </c>
      <c r="D6" s="56"/>
    </row>
    <row r="7" spans="1:5" ht="15.75" x14ac:dyDescent="0.25">
      <c r="A7" s="57" t="s">
        <v>69</v>
      </c>
      <c r="B7" s="54" t="s">
        <v>93</v>
      </c>
      <c r="C7" s="55"/>
      <c r="D7" s="56"/>
    </row>
    <row r="8" spans="1:5" ht="15.75" x14ac:dyDescent="0.25">
      <c r="B8" s="58" t="s">
        <v>70</v>
      </c>
      <c r="C8" s="59">
        <f>'1кв'!B45+'2кв'!B46+'3кв'!B46+'4кв'!B45</f>
        <v>176573.45</v>
      </c>
      <c r="D8" s="60"/>
    </row>
    <row r="9" spans="1:5" ht="30" x14ac:dyDescent="0.25">
      <c r="B9" s="61" t="s">
        <v>71</v>
      </c>
      <c r="C9" s="59">
        <f>'1кв'!B46+'2кв'!B47+'3кв'!B47+'4кв'!B46</f>
        <v>2700</v>
      </c>
      <c r="D9" s="60"/>
    </row>
    <row r="10" spans="1:5" ht="15.75" x14ac:dyDescent="0.25">
      <c r="A10" s="17"/>
      <c r="B10" s="58" t="s">
        <v>72</v>
      </c>
      <c r="C10" s="62">
        <f>SUM(C8:C9)</f>
        <v>179273.45</v>
      </c>
      <c r="D10" s="56"/>
    </row>
    <row r="11" spans="1:5" ht="15.75" x14ac:dyDescent="0.25">
      <c r="A11" s="1"/>
      <c r="B11" s="63"/>
      <c r="C11" s="64"/>
      <c r="D11" s="65"/>
    </row>
    <row r="12" spans="1:5" ht="15.75" x14ac:dyDescent="0.25">
      <c r="A12" s="66" t="s">
        <v>73</v>
      </c>
      <c r="B12" s="15" t="s">
        <v>74</v>
      </c>
      <c r="C12" s="59">
        <f>'1кв'!E22+'2кв'!E22+'3кв'!E22+'4кв'!E22</f>
        <v>118649.16</v>
      </c>
      <c r="D12" s="65"/>
    </row>
    <row r="13" spans="1:5" ht="15.75" x14ac:dyDescent="0.25">
      <c r="A13" s="66"/>
      <c r="B13" s="6" t="s">
        <v>41</v>
      </c>
      <c r="C13" s="59">
        <f>'1кв'!E23+'2кв'!E23+'3кв'!E23+'4кв'!E23</f>
        <v>35534.520000000004</v>
      </c>
      <c r="D13" s="65"/>
    </row>
    <row r="14" spans="1:5" ht="15.75" x14ac:dyDescent="0.25">
      <c r="A14" s="1"/>
      <c r="B14" s="6" t="s">
        <v>30</v>
      </c>
      <c r="C14" s="59">
        <f>'1кв'!E24+'2кв'!E24+'3кв'!E24+'4кв'!E24</f>
        <v>12907.599999999999</v>
      </c>
      <c r="D14" s="65"/>
      <c r="E14" s="67"/>
    </row>
    <row r="15" spans="1:5" ht="15.75" x14ac:dyDescent="0.25">
      <c r="A15" s="66"/>
      <c r="B15" s="68" t="s">
        <v>94</v>
      </c>
      <c r="C15" s="59">
        <f>'2кв'!E25+'3кв'!E25</f>
        <v>6048.7199999999993</v>
      </c>
      <c r="D15" s="65"/>
    </row>
    <row r="16" spans="1:5" ht="15.75" x14ac:dyDescent="0.25">
      <c r="A16" s="66"/>
      <c r="B16" s="69" t="s">
        <v>75</v>
      </c>
      <c r="C16" s="59">
        <f>SUM(C18:C18)</f>
        <v>0</v>
      </c>
      <c r="D16" s="65"/>
    </row>
    <row r="17" spans="1:5" ht="15.75" x14ac:dyDescent="0.25">
      <c r="A17" s="66"/>
      <c r="B17" s="69" t="s">
        <v>76</v>
      </c>
      <c r="C17" s="59"/>
      <c r="D17" s="65"/>
    </row>
    <row r="18" spans="1:5" ht="15.75" x14ac:dyDescent="0.25">
      <c r="A18" s="66"/>
      <c r="B18" s="69"/>
      <c r="C18" s="59"/>
      <c r="D18" s="65"/>
    </row>
    <row r="19" spans="1:5" ht="15.75" x14ac:dyDescent="0.25">
      <c r="A19" s="1"/>
      <c r="B19" s="70" t="s">
        <v>77</v>
      </c>
      <c r="C19" s="62">
        <f>SUM(C12:C16)</f>
        <v>173140</v>
      </c>
      <c r="D19" s="65"/>
      <c r="E19" s="67"/>
    </row>
    <row r="20" spans="1:5" ht="15.75" x14ac:dyDescent="0.25">
      <c r="A20" s="1"/>
      <c r="B20" s="71" t="s">
        <v>78</v>
      </c>
      <c r="C20" s="62">
        <f>C6+C10-C19</f>
        <v>-4859.0899999999965</v>
      </c>
      <c r="D20" s="65"/>
    </row>
    <row r="21" spans="1:5" ht="15.75" x14ac:dyDescent="0.25">
      <c r="A21" s="1"/>
      <c r="B21" s="57"/>
      <c r="C21" s="57"/>
      <c r="D21" s="65"/>
    </row>
    <row r="22" spans="1:5" ht="15.75" x14ac:dyDescent="0.25">
      <c r="A22" s="1"/>
      <c r="B22" s="72" t="s">
        <v>79</v>
      </c>
      <c r="C22" s="72"/>
      <c r="D22" s="65"/>
    </row>
    <row r="23" spans="1:5" ht="15.75" x14ac:dyDescent="0.25">
      <c r="A23" s="1"/>
      <c r="B23" s="72" t="s">
        <v>80</v>
      </c>
      <c r="C23" s="73">
        <v>16211.45</v>
      </c>
      <c r="D23" s="65"/>
    </row>
    <row r="24" spans="1:5" ht="15.75" x14ac:dyDescent="0.25">
      <c r="A24" s="1"/>
      <c r="B24" s="74" t="s">
        <v>81</v>
      </c>
      <c r="C24" s="75">
        <v>18816.599999999999</v>
      </c>
      <c r="D24" s="65"/>
    </row>
    <row r="25" spans="1:5" ht="15.75" x14ac:dyDescent="0.25">
      <c r="A25" s="1"/>
      <c r="B25" s="72" t="s">
        <v>82</v>
      </c>
      <c r="C25" s="73">
        <f>C24-C23</f>
        <v>2605.1499999999978</v>
      </c>
      <c r="D25" s="65"/>
    </row>
    <row r="26" spans="1:5" ht="15.75" x14ac:dyDescent="0.25">
      <c r="A26" s="1"/>
      <c r="B26" s="57"/>
      <c r="C26" s="57"/>
      <c r="D26" s="65"/>
    </row>
    <row r="27" spans="1:5" ht="15.75" x14ac:dyDescent="0.25">
      <c r="A27" s="1"/>
      <c r="B27" s="57"/>
      <c r="C27" s="57"/>
      <c r="D27" s="65"/>
    </row>
    <row r="28" spans="1:5" ht="15.75" x14ac:dyDescent="0.25">
      <c r="A28" s="1"/>
      <c r="B28" s="57"/>
      <c r="C28" s="57"/>
      <c r="D28" s="65"/>
    </row>
    <row r="29" spans="1:5" ht="15.75" x14ac:dyDescent="0.25">
      <c r="A29" s="1"/>
      <c r="B29" s="57"/>
      <c r="C29" s="57"/>
      <c r="D29" s="65"/>
    </row>
    <row r="30" spans="1:5" ht="15.75" x14ac:dyDescent="0.25">
      <c r="A30" s="1" t="s">
        <v>83</v>
      </c>
      <c r="B30" s="57" t="s">
        <v>84</v>
      </c>
      <c r="C30" s="57"/>
      <c r="D30" s="65"/>
    </row>
    <row r="31" spans="1:5" ht="15.75" x14ac:dyDescent="0.25">
      <c r="A31" s="1"/>
      <c r="B31" s="57" t="s">
        <v>85</v>
      </c>
      <c r="C31" s="57"/>
      <c r="D31" s="65"/>
    </row>
    <row r="32" spans="1:5" ht="15.75" x14ac:dyDescent="0.25">
      <c r="A32" s="1"/>
      <c r="B32" s="57" t="s">
        <v>86</v>
      </c>
      <c r="C32" s="57"/>
      <c r="D32" s="65"/>
    </row>
    <row r="33" spans="1:4" ht="15.75" x14ac:dyDescent="0.25">
      <c r="A33" s="1"/>
      <c r="B33" s="57"/>
      <c r="C33" s="57"/>
      <c r="D33" s="65"/>
    </row>
    <row r="34" spans="1:4" ht="15.75" x14ac:dyDescent="0.25">
      <c r="A34" s="1"/>
      <c r="B34" s="57"/>
      <c r="C34" s="57"/>
      <c r="D34" s="65"/>
    </row>
    <row r="35" spans="1:4" ht="15.75" x14ac:dyDescent="0.25">
      <c r="A35" s="1"/>
      <c r="B35" s="57" t="s">
        <v>87</v>
      </c>
      <c r="C35" s="57"/>
      <c r="D35" s="65"/>
    </row>
    <row r="36" spans="1:4" ht="15.75" x14ac:dyDescent="0.25">
      <c r="A36" s="1"/>
      <c r="B36" s="57"/>
      <c r="C36" s="57"/>
      <c r="D36" s="65"/>
    </row>
    <row r="37" spans="1:4" ht="15.75" x14ac:dyDescent="0.25">
      <c r="A37" s="1"/>
      <c r="B37" s="57"/>
      <c r="C37" s="57"/>
      <c r="D37" s="65"/>
    </row>
    <row r="38" spans="1:4" ht="15.75" x14ac:dyDescent="0.25">
      <c r="A38" s="1"/>
      <c r="B38" s="57"/>
      <c r="C38" s="57"/>
      <c r="D38" s="65"/>
    </row>
    <row r="39" spans="1:4" ht="15.75" x14ac:dyDescent="0.25">
      <c r="A39" s="1"/>
      <c r="B39" s="57"/>
      <c r="C39" s="57"/>
      <c r="D39" s="65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2024-02-26T08:59:31Z</dcterms:modified>
</cp:coreProperties>
</file>